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abelle CCNL 2017_2018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H14" i="1"/>
  <c r="I14"/>
  <c r="H13"/>
  <c r="H12"/>
  <c r="I12" s="1"/>
  <c r="I11"/>
  <c r="H11"/>
  <c r="H30"/>
  <c r="I30"/>
  <c r="H29"/>
  <c r="H28"/>
  <c r="I28" s="1"/>
  <c r="I27"/>
  <c r="H27"/>
  <c r="H46"/>
  <c r="G46"/>
  <c r="I46" s="1"/>
  <c r="H45"/>
  <c r="G45"/>
  <c r="H44"/>
  <c r="I44" s="1"/>
  <c r="G44"/>
  <c r="I43"/>
  <c r="H43"/>
  <c r="G43"/>
  <c r="H62"/>
  <c r="G62"/>
  <c r="I62" s="1"/>
  <c r="H61"/>
  <c r="G61"/>
  <c r="I61" s="1"/>
  <c r="I60"/>
  <c r="H60"/>
  <c r="G60"/>
  <c r="I59"/>
  <c r="H59"/>
  <c r="G59"/>
  <c r="H78"/>
  <c r="G78"/>
  <c r="I78" s="1"/>
  <c r="H77"/>
  <c r="G77"/>
  <c r="I77" s="1"/>
  <c r="I76"/>
  <c r="H76"/>
  <c r="G76"/>
  <c r="H75"/>
  <c r="I75" s="1"/>
  <c r="G75"/>
  <c r="H92"/>
  <c r="H93"/>
  <c r="H94"/>
  <c r="H91"/>
  <c r="G94"/>
  <c r="E94"/>
  <c r="C94"/>
  <c r="B94"/>
  <c r="D94" s="1"/>
  <c r="G93"/>
  <c r="E93"/>
  <c r="C93"/>
  <c r="B93"/>
  <c r="D93" s="1"/>
  <c r="G92"/>
  <c r="E92"/>
  <c r="D92"/>
  <c r="C92"/>
  <c r="B92"/>
  <c r="G91"/>
  <c r="E91"/>
  <c r="C91"/>
  <c r="D91" s="1"/>
  <c r="B91"/>
  <c r="G90"/>
  <c r="E90"/>
  <c r="C90"/>
  <c r="B90"/>
  <c r="D90" s="1"/>
  <c r="G89"/>
  <c r="E89"/>
  <c r="C89"/>
  <c r="B89"/>
  <c r="D89" s="1"/>
  <c r="G87"/>
  <c r="E87"/>
  <c r="D87"/>
  <c r="H87" s="1"/>
  <c r="C87"/>
  <c r="B87"/>
  <c r="G86"/>
  <c r="E86"/>
  <c r="D86"/>
  <c r="C86"/>
  <c r="B86"/>
  <c r="G85"/>
  <c r="E85"/>
  <c r="C85"/>
  <c r="B85"/>
  <c r="D85" s="1"/>
  <c r="G84"/>
  <c r="E84"/>
  <c r="C84"/>
  <c r="B84"/>
  <c r="D84" s="1"/>
  <c r="B77"/>
  <c r="C77"/>
  <c r="D77"/>
  <c r="E77"/>
  <c r="B78"/>
  <c r="C78"/>
  <c r="D78"/>
  <c r="E78"/>
  <c r="C76"/>
  <c r="B76"/>
  <c r="C75"/>
  <c r="B75"/>
  <c r="B74"/>
  <c r="C74"/>
  <c r="D74" s="1"/>
  <c r="E74"/>
  <c r="G74"/>
  <c r="D75"/>
  <c r="E75"/>
  <c r="D76"/>
  <c r="E76"/>
  <c r="G73"/>
  <c r="E73"/>
  <c r="C73"/>
  <c r="B73"/>
  <c r="D73" s="1"/>
  <c r="B69"/>
  <c r="C69"/>
  <c r="D69" s="1"/>
  <c r="E69"/>
  <c r="G69"/>
  <c r="B70"/>
  <c r="C70"/>
  <c r="D70"/>
  <c r="H70" s="1"/>
  <c r="I70" s="1"/>
  <c r="E70"/>
  <c r="G70"/>
  <c r="B71"/>
  <c r="D71" s="1"/>
  <c r="C71"/>
  <c r="E71"/>
  <c r="G71"/>
  <c r="E68"/>
  <c r="C68"/>
  <c r="B68"/>
  <c r="G68"/>
  <c r="D68"/>
  <c r="E62"/>
  <c r="C62"/>
  <c r="B62"/>
  <c r="D62" s="1"/>
  <c r="E61"/>
  <c r="C61"/>
  <c r="B61"/>
  <c r="D61" s="1"/>
  <c r="E60"/>
  <c r="C60"/>
  <c r="B60"/>
  <c r="D60" s="1"/>
  <c r="E59"/>
  <c r="C59"/>
  <c r="B59"/>
  <c r="G58"/>
  <c r="E58"/>
  <c r="C58"/>
  <c r="B58"/>
  <c r="D58" s="1"/>
  <c r="G57"/>
  <c r="E57"/>
  <c r="C57"/>
  <c r="B57"/>
  <c r="D57" s="1"/>
  <c r="G55"/>
  <c r="E55"/>
  <c r="D55"/>
  <c r="H55" s="1"/>
  <c r="C55"/>
  <c r="B55"/>
  <c r="G54"/>
  <c r="E54"/>
  <c r="D54"/>
  <c r="C54"/>
  <c r="B54"/>
  <c r="G53"/>
  <c r="E53"/>
  <c r="C53"/>
  <c r="B53"/>
  <c r="D53" s="1"/>
  <c r="G52"/>
  <c r="E52"/>
  <c r="C52"/>
  <c r="B52"/>
  <c r="D52" s="1"/>
  <c r="E42"/>
  <c r="E43"/>
  <c r="E44"/>
  <c r="E45"/>
  <c r="E46"/>
  <c r="E41"/>
  <c r="E37"/>
  <c r="E38"/>
  <c r="E39"/>
  <c r="E36"/>
  <c r="E26"/>
  <c r="E27"/>
  <c r="E28"/>
  <c r="E29"/>
  <c r="E30"/>
  <c r="E25"/>
  <c r="E21"/>
  <c r="E22"/>
  <c r="E23"/>
  <c r="E20"/>
  <c r="G42"/>
  <c r="G41"/>
  <c r="G37"/>
  <c r="G38"/>
  <c r="G39"/>
  <c r="G36"/>
  <c r="D44"/>
  <c r="D43"/>
  <c r="H42"/>
  <c r="D42"/>
  <c r="D41"/>
  <c r="H41" s="1"/>
  <c r="D39"/>
  <c r="H39" s="1"/>
  <c r="D38"/>
  <c r="H37"/>
  <c r="D37"/>
  <c r="I37" s="1"/>
  <c r="D36"/>
  <c r="H36" s="1"/>
  <c r="I36" s="1"/>
  <c r="C45"/>
  <c r="C46"/>
  <c r="C44"/>
  <c r="C42"/>
  <c r="C43"/>
  <c r="C41"/>
  <c r="C37"/>
  <c r="C38"/>
  <c r="C39"/>
  <c r="C36"/>
  <c r="B45"/>
  <c r="D45" s="1"/>
  <c r="B46"/>
  <c r="D46" s="1"/>
  <c r="B44"/>
  <c r="B43"/>
  <c r="B42"/>
  <c r="B41"/>
  <c r="B37"/>
  <c r="B38"/>
  <c r="B39"/>
  <c r="B36"/>
  <c r="G26"/>
  <c r="G25"/>
  <c r="G21"/>
  <c r="G22"/>
  <c r="G23"/>
  <c r="G20"/>
  <c r="B29"/>
  <c r="B30"/>
  <c r="B28"/>
  <c r="B27"/>
  <c r="C29"/>
  <c r="C30"/>
  <c r="D30" s="1"/>
  <c r="C28"/>
  <c r="C26"/>
  <c r="C27"/>
  <c r="C25"/>
  <c r="C21"/>
  <c r="C22"/>
  <c r="C23"/>
  <c r="C20"/>
  <c r="B26"/>
  <c r="D27"/>
  <c r="D28"/>
  <c r="B25"/>
  <c r="B21"/>
  <c r="B22"/>
  <c r="B23"/>
  <c r="B20"/>
  <c r="D29"/>
  <c r="D26"/>
  <c r="D25"/>
  <c r="D21"/>
  <c r="D20"/>
  <c r="I10"/>
  <c r="I9"/>
  <c r="I5"/>
  <c r="I6"/>
  <c r="I7"/>
  <c r="I4"/>
  <c r="H10"/>
  <c r="H9"/>
  <c r="H5"/>
  <c r="H6"/>
  <c r="H7"/>
  <c r="H4"/>
  <c r="G5"/>
  <c r="G6"/>
  <c r="G7"/>
  <c r="G9"/>
  <c r="G10"/>
  <c r="G4"/>
  <c r="E10"/>
  <c r="E11"/>
  <c r="E12"/>
  <c r="E13"/>
  <c r="E14"/>
  <c r="E9"/>
  <c r="E5"/>
  <c r="E6"/>
  <c r="E7"/>
  <c r="E4"/>
  <c r="C13"/>
  <c r="C14"/>
  <c r="D14" s="1"/>
  <c r="C12"/>
  <c r="D12"/>
  <c r="C11"/>
  <c r="D11" s="1"/>
  <c r="D9"/>
  <c r="D5"/>
  <c r="D4"/>
  <c r="C10"/>
  <c r="D10" s="1"/>
  <c r="D13"/>
  <c r="C9"/>
  <c r="C5"/>
  <c r="C6"/>
  <c r="D6" s="1"/>
  <c r="C7"/>
  <c r="D7" s="1"/>
  <c r="C4"/>
  <c r="B13"/>
  <c r="B14"/>
  <c r="B12"/>
  <c r="B11"/>
  <c r="B10"/>
  <c r="B9"/>
  <c r="B5"/>
  <c r="B6"/>
  <c r="B7"/>
  <c r="B4"/>
  <c r="I13" l="1"/>
  <c r="I29"/>
  <c r="I45"/>
  <c r="D59"/>
  <c r="H84"/>
  <c r="I84"/>
  <c r="H85"/>
  <c r="I85" s="1"/>
  <c r="I91"/>
  <c r="I93"/>
  <c r="I94"/>
  <c r="I89"/>
  <c r="H89"/>
  <c r="H90"/>
  <c r="I90"/>
  <c r="I86"/>
  <c r="H86"/>
  <c r="I87"/>
  <c r="I92"/>
  <c r="H74"/>
  <c r="I74" s="1"/>
  <c r="H73"/>
  <c r="I73"/>
  <c r="H69"/>
  <c r="I69" s="1"/>
  <c r="H71"/>
  <c r="I71" s="1"/>
  <c r="H68"/>
  <c r="I68" s="1"/>
  <c r="H52"/>
  <c r="I52"/>
  <c r="H53"/>
  <c r="I53" s="1"/>
  <c r="H57"/>
  <c r="I57" s="1"/>
  <c r="H58"/>
  <c r="I58"/>
  <c r="I54"/>
  <c r="H54"/>
  <c r="I55"/>
  <c r="I42"/>
  <c r="H38"/>
  <c r="I39"/>
  <c r="I38"/>
  <c r="I41"/>
  <c r="D22"/>
  <c r="H22" s="1"/>
  <c r="I22" s="1"/>
  <c r="D23"/>
  <c r="H23" s="1"/>
  <c r="H25"/>
  <c r="I25" s="1"/>
  <c r="I26"/>
  <c r="H26"/>
  <c r="H20"/>
  <c r="I20" s="1"/>
  <c r="H21"/>
  <c r="I21" s="1"/>
  <c r="I23" l="1"/>
</calcChain>
</file>

<file path=xl/sharedStrings.xml><?xml version="1.0" encoding="utf-8"?>
<sst xmlns="http://schemas.openxmlformats.org/spreadsheetml/2006/main" count="79" uniqueCount="16">
  <si>
    <t xml:space="preserve"> </t>
  </si>
  <si>
    <t>Stipendio</t>
  </si>
  <si>
    <t>i.i.s.</t>
  </si>
  <si>
    <t>i.v.c.</t>
  </si>
  <si>
    <t>totale</t>
  </si>
  <si>
    <t>RPD/CIA</t>
  </si>
  <si>
    <t>13^ma</t>
  </si>
  <si>
    <t>Totale</t>
  </si>
  <si>
    <t>Collaboratore scolastico</t>
  </si>
  <si>
    <t>Tabellare</t>
  </si>
  <si>
    <t>Assistente Amministrativo</t>
  </si>
  <si>
    <t>Docente Primaria/Infanzia</t>
  </si>
  <si>
    <t>Docente scuola primo grado (media)</t>
  </si>
  <si>
    <t>Docente laureato scuola superiore</t>
  </si>
  <si>
    <t>Docente diplomato scuola superiore</t>
  </si>
  <si>
    <t xml:space="preserve"> Pereq.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</si>
</sst>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4"/>
  <sheetViews>
    <sheetView tabSelected="1" topLeftCell="A7" workbookViewId="0">
      <selection activeCell="G29" sqref="G29:G30"/>
    </sheetView>
  </sheetViews>
  <sheetFormatPr defaultRowHeight="15"/>
  <cols>
    <col min="1" max="1" width="7.85546875" customWidth="1"/>
    <col min="2" max="2" width="9.5703125" customWidth="1"/>
    <col min="3" max="3" width="6.85546875" customWidth="1"/>
    <col min="4" max="4" width="8.140625" customWidth="1"/>
    <col min="5" max="6" width="8.5703125" customWidth="1"/>
    <col min="7" max="7" width="8.7109375" customWidth="1"/>
    <col min="8" max="8" width="8.42578125" customWidth="1"/>
    <col min="9" max="9" width="9.7109375" customWidth="1"/>
    <col min="10" max="10" width="2.42578125" customWidth="1"/>
    <col min="12" max="12" width="6.7109375" customWidth="1"/>
    <col min="14" max="14" width="8.85546875" customWidth="1"/>
  </cols>
  <sheetData>
    <row r="1" spans="1:14" ht="21">
      <c r="A1" s="7" t="s">
        <v>8</v>
      </c>
      <c r="B1" s="8"/>
      <c r="C1" s="8"/>
      <c r="D1" s="8"/>
      <c r="E1" s="8"/>
      <c r="F1" s="8"/>
      <c r="G1" s="8"/>
      <c r="H1" s="8"/>
      <c r="I1" s="9"/>
    </row>
    <row r="2" spans="1:14">
      <c r="B2" s="2" t="s">
        <v>1</v>
      </c>
      <c r="C2" s="2" t="s">
        <v>3</v>
      </c>
      <c r="D2" s="2" t="s">
        <v>4</v>
      </c>
      <c r="E2" s="2" t="s">
        <v>2</v>
      </c>
      <c r="F2" s="2" t="s">
        <v>15</v>
      </c>
      <c r="G2" s="2" t="s">
        <v>5</v>
      </c>
      <c r="H2" s="2" t="s">
        <v>6</v>
      </c>
      <c r="I2" s="2" t="s">
        <v>7</v>
      </c>
      <c r="K2" s="3" t="s">
        <v>9</v>
      </c>
      <c r="L2" s="3" t="s">
        <v>3</v>
      </c>
      <c r="M2" s="3" t="s">
        <v>2</v>
      </c>
      <c r="N2" s="3" t="s">
        <v>5</v>
      </c>
    </row>
    <row r="4" spans="1:14">
      <c r="A4" s="1">
        <v>42979</v>
      </c>
      <c r="B4" s="5">
        <f>+$K$4/12</f>
        <v>739.53166666666664</v>
      </c>
      <c r="C4" s="5">
        <f>+$L$4</f>
        <v>9.32</v>
      </c>
      <c r="D4" s="5">
        <f>+B4+C4</f>
        <v>748.85166666666669</v>
      </c>
      <c r="E4" s="5">
        <f>+$M$4/12</f>
        <v>517.26333333333332</v>
      </c>
      <c r="F4" s="5"/>
      <c r="G4" s="5">
        <f>+$N$4</f>
        <v>58.5</v>
      </c>
      <c r="H4" s="5">
        <f>(+D4+E4)/12</f>
        <v>105.50958333333334</v>
      </c>
      <c r="I4" s="5">
        <f>SUM(D4:H4)</f>
        <v>1430.1245833333332</v>
      </c>
      <c r="J4" s="4"/>
      <c r="K4" s="5">
        <v>8874.3799999999992</v>
      </c>
      <c r="L4" s="5">
        <v>9.32</v>
      </c>
      <c r="M4" s="5">
        <v>6207.16</v>
      </c>
      <c r="N4" s="5">
        <v>58.5</v>
      </c>
    </row>
    <row r="5" spans="1:14">
      <c r="A5" s="1">
        <v>43009</v>
      </c>
      <c r="B5" s="5">
        <f t="shared" ref="B5:B10" si="0">+$K$4/12</f>
        <v>739.53166666666664</v>
      </c>
      <c r="C5" s="5">
        <f t="shared" ref="C5:C10" si="1">+$L$4</f>
        <v>9.32</v>
      </c>
      <c r="D5" s="5">
        <f t="shared" ref="D5:D10" si="2">+B5+C5</f>
        <v>748.85166666666669</v>
      </c>
      <c r="E5" s="5">
        <f t="shared" ref="E5:E14" si="3">+$M$4/12</f>
        <v>517.26333333333332</v>
      </c>
      <c r="F5" s="5"/>
      <c r="G5" s="5">
        <f t="shared" ref="G5:G10" si="4">+$N$4</f>
        <v>58.5</v>
      </c>
      <c r="H5" s="5">
        <f t="shared" ref="H5:H10" si="5">(+D5+E5)/12</f>
        <v>105.50958333333334</v>
      </c>
      <c r="I5" s="5">
        <f t="shared" ref="I5:I14" si="6">SUM(D5:H5)</f>
        <v>1430.1245833333332</v>
      </c>
      <c r="J5" s="4"/>
      <c r="K5" s="4"/>
      <c r="L5" s="4"/>
      <c r="M5" s="4"/>
      <c r="N5" s="4"/>
    </row>
    <row r="6" spans="1:14">
      <c r="A6" s="1">
        <v>43040</v>
      </c>
      <c r="B6" s="5">
        <f t="shared" si="0"/>
        <v>739.53166666666664</v>
      </c>
      <c r="C6" s="5">
        <f t="shared" si="1"/>
        <v>9.32</v>
      </c>
      <c r="D6" s="5">
        <f t="shared" si="2"/>
        <v>748.85166666666669</v>
      </c>
      <c r="E6" s="5">
        <f t="shared" si="3"/>
        <v>517.26333333333332</v>
      </c>
      <c r="F6" s="5"/>
      <c r="G6" s="5">
        <f t="shared" si="4"/>
        <v>58.5</v>
      </c>
      <c r="H6" s="5">
        <f t="shared" si="5"/>
        <v>105.50958333333334</v>
      </c>
      <c r="I6" s="5">
        <f t="shared" si="6"/>
        <v>1430.1245833333332</v>
      </c>
      <c r="J6" s="4"/>
      <c r="K6" s="4"/>
      <c r="L6" s="4"/>
      <c r="M6" s="4"/>
      <c r="N6" s="4"/>
    </row>
    <row r="7" spans="1:14">
      <c r="A7" s="1">
        <v>43070</v>
      </c>
      <c r="B7" s="5">
        <f t="shared" si="0"/>
        <v>739.53166666666664</v>
      </c>
      <c r="C7" s="5">
        <f t="shared" si="1"/>
        <v>9.32</v>
      </c>
      <c r="D7" s="5">
        <f t="shared" si="2"/>
        <v>748.85166666666669</v>
      </c>
      <c r="E7" s="5">
        <f t="shared" si="3"/>
        <v>517.26333333333332</v>
      </c>
      <c r="F7" s="5"/>
      <c r="G7" s="5">
        <f t="shared" si="4"/>
        <v>58.5</v>
      </c>
      <c r="H7" s="5">
        <f t="shared" si="5"/>
        <v>105.50958333333334</v>
      </c>
      <c r="I7" s="5">
        <f t="shared" si="6"/>
        <v>1430.1245833333332</v>
      </c>
      <c r="J7" s="4"/>
      <c r="K7" s="4"/>
      <c r="L7" s="4"/>
      <c r="M7" s="4"/>
      <c r="N7" s="4"/>
    </row>
    <row r="8" spans="1:1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1">
        <v>43101</v>
      </c>
      <c r="B9" s="5">
        <f t="shared" si="0"/>
        <v>739.53166666666664</v>
      </c>
      <c r="C9" s="5">
        <f t="shared" si="1"/>
        <v>9.32</v>
      </c>
      <c r="D9" s="5">
        <f t="shared" si="2"/>
        <v>748.85166666666669</v>
      </c>
      <c r="E9" s="5">
        <f t="shared" si="3"/>
        <v>517.26333333333332</v>
      </c>
      <c r="F9" s="5"/>
      <c r="G9" s="5">
        <f t="shared" si="4"/>
        <v>58.5</v>
      </c>
      <c r="H9" s="5">
        <f t="shared" si="5"/>
        <v>105.50958333333334</v>
      </c>
      <c r="I9" s="5">
        <f t="shared" si="6"/>
        <v>1430.1245833333332</v>
      </c>
      <c r="J9" s="4"/>
      <c r="K9" s="4"/>
      <c r="L9" s="4"/>
      <c r="M9" s="4"/>
      <c r="N9" s="4"/>
    </row>
    <row r="10" spans="1:14">
      <c r="A10" s="1">
        <v>43132</v>
      </c>
      <c r="B10" s="5">
        <f t="shared" si="0"/>
        <v>739.53166666666664</v>
      </c>
      <c r="C10" s="5">
        <f t="shared" si="1"/>
        <v>9.32</v>
      </c>
      <c r="D10" s="5">
        <f t="shared" si="2"/>
        <v>748.85166666666669</v>
      </c>
      <c r="E10" s="5">
        <f t="shared" si="3"/>
        <v>517.26333333333332</v>
      </c>
      <c r="F10" s="5"/>
      <c r="G10" s="5">
        <f t="shared" si="4"/>
        <v>58.5</v>
      </c>
      <c r="H10" s="5">
        <f t="shared" si="5"/>
        <v>105.50958333333334</v>
      </c>
      <c r="I10" s="5">
        <f t="shared" si="6"/>
        <v>1430.1245833333332</v>
      </c>
      <c r="J10" s="4"/>
      <c r="K10" s="4"/>
      <c r="L10" s="4"/>
      <c r="M10" s="4"/>
      <c r="N10" s="4"/>
    </row>
    <row r="11" spans="1:14">
      <c r="A11" s="1">
        <v>43160</v>
      </c>
      <c r="B11" s="5">
        <f>+$K$11/12</f>
        <v>767.73166666666668</v>
      </c>
      <c r="C11" s="5">
        <f>+$L$11</f>
        <v>9.32</v>
      </c>
      <c r="D11" s="5">
        <f>+B11+C11</f>
        <v>777.05166666666673</v>
      </c>
      <c r="E11" s="5">
        <f t="shared" si="3"/>
        <v>517.26333333333332</v>
      </c>
      <c r="F11" s="5">
        <v>29</v>
      </c>
      <c r="G11" s="5">
        <v>66.900000000000006</v>
      </c>
      <c r="H11" s="5">
        <f>(+D11+E11+F11)/12</f>
        <v>110.27625</v>
      </c>
      <c r="I11" s="5">
        <f t="shared" si="6"/>
        <v>1500.49125</v>
      </c>
      <c r="J11" s="4"/>
      <c r="K11" s="5">
        <v>9212.7800000000007</v>
      </c>
      <c r="L11" s="5">
        <v>9.32</v>
      </c>
      <c r="M11" s="5">
        <v>6207.16</v>
      </c>
      <c r="N11" s="5">
        <v>66.900000000000006</v>
      </c>
    </row>
    <row r="12" spans="1:14">
      <c r="A12" s="1">
        <v>43191</v>
      </c>
      <c r="B12" s="5">
        <f>+$K$12/12</f>
        <v>777.04666666666662</v>
      </c>
      <c r="C12" s="5">
        <f>+$L$12</f>
        <v>0</v>
      </c>
      <c r="D12" s="5">
        <f t="shared" ref="D12:D14" si="7">+B12+C12</f>
        <v>777.04666666666662</v>
      </c>
      <c r="E12" s="5">
        <f t="shared" si="3"/>
        <v>517.26333333333332</v>
      </c>
      <c r="F12" s="5">
        <v>29</v>
      </c>
      <c r="G12" s="5">
        <v>66.900000000000006</v>
      </c>
      <c r="H12" s="5">
        <f t="shared" ref="H12:H14" si="8">(+D12+E12+F12)/12</f>
        <v>110.27583333333332</v>
      </c>
      <c r="I12" s="5">
        <f t="shared" si="6"/>
        <v>1500.4858333333334</v>
      </c>
      <c r="J12" s="4"/>
      <c r="K12" s="5">
        <v>9324.56</v>
      </c>
      <c r="L12" s="5">
        <v>0</v>
      </c>
      <c r="M12" s="5">
        <v>6207.16</v>
      </c>
      <c r="N12" s="5">
        <v>66.900000000000006</v>
      </c>
    </row>
    <row r="13" spans="1:14">
      <c r="A13" s="1">
        <v>43221</v>
      </c>
      <c r="B13" s="5">
        <f t="shared" ref="B13:B14" si="9">+$K$12/12</f>
        <v>777.04666666666662</v>
      </c>
      <c r="C13" s="5">
        <f t="shared" ref="C13:C14" si="10">+$L$12</f>
        <v>0</v>
      </c>
      <c r="D13" s="5">
        <f t="shared" si="7"/>
        <v>777.04666666666662</v>
      </c>
      <c r="E13" s="5">
        <f t="shared" si="3"/>
        <v>517.26333333333332</v>
      </c>
      <c r="F13" s="5">
        <v>29</v>
      </c>
      <c r="G13" s="5">
        <v>66.900000000000006</v>
      </c>
      <c r="H13" s="5">
        <f t="shared" si="8"/>
        <v>110.27583333333332</v>
      </c>
      <c r="I13" s="5">
        <f t="shared" si="6"/>
        <v>1500.4858333333334</v>
      </c>
      <c r="J13" s="4"/>
      <c r="K13" s="4"/>
      <c r="L13" s="4"/>
      <c r="M13" s="4"/>
      <c r="N13" s="4"/>
    </row>
    <row r="14" spans="1:14">
      <c r="A14" s="1">
        <v>43252</v>
      </c>
      <c r="B14" s="5">
        <f t="shared" si="9"/>
        <v>777.04666666666662</v>
      </c>
      <c r="C14" s="5">
        <f t="shared" si="10"/>
        <v>0</v>
      </c>
      <c r="D14" s="5">
        <f t="shared" si="7"/>
        <v>777.04666666666662</v>
      </c>
      <c r="E14" s="5">
        <f t="shared" si="3"/>
        <v>517.26333333333332</v>
      </c>
      <c r="F14" s="5">
        <v>29</v>
      </c>
      <c r="G14" s="5">
        <v>66.900000000000006</v>
      </c>
      <c r="H14" s="5">
        <f t="shared" si="8"/>
        <v>110.27583333333332</v>
      </c>
      <c r="I14" s="5">
        <f t="shared" si="6"/>
        <v>1500.4858333333334</v>
      </c>
      <c r="J14" s="4"/>
      <c r="K14" s="4"/>
      <c r="L14" s="4"/>
      <c r="M14" s="4"/>
      <c r="N14" s="4"/>
    </row>
    <row r="15" spans="1:14">
      <c r="A15" s="1" t="s">
        <v>0</v>
      </c>
    </row>
    <row r="17" spans="1:14" ht="21">
      <c r="A17" s="7" t="s">
        <v>10</v>
      </c>
      <c r="B17" s="8"/>
      <c r="C17" s="8"/>
      <c r="D17" s="8"/>
      <c r="E17" s="8"/>
      <c r="F17" s="8"/>
      <c r="G17" s="8"/>
      <c r="H17" s="8"/>
      <c r="I17" s="9"/>
    </row>
    <row r="18" spans="1:14">
      <c r="B18" s="2" t="s">
        <v>1</v>
      </c>
      <c r="C18" s="2" t="s">
        <v>3</v>
      </c>
      <c r="D18" s="2" t="s">
        <v>4</v>
      </c>
      <c r="E18" s="2" t="s">
        <v>2</v>
      </c>
      <c r="F18" s="2" t="s">
        <v>15</v>
      </c>
      <c r="G18" s="2" t="s">
        <v>5</v>
      </c>
      <c r="H18" s="2" t="s">
        <v>6</v>
      </c>
      <c r="I18" s="2" t="s">
        <v>7</v>
      </c>
      <c r="K18" s="3" t="s">
        <v>9</v>
      </c>
      <c r="L18" s="3" t="s">
        <v>3</v>
      </c>
      <c r="M18" s="3" t="s">
        <v>2</v>
      </c>
      <c r="N18" s="3" t="s">
        <v>5</v>
      </c>
    </row>
    <row r="20" spans="1:14">
      <c r="A20" s="1">
        <v>42979</v>
      </c>
      <c r="B20" s="5">
        <f>+$K$20/12</f>
        <v>884.6</v>
      </c>
      <c r="C20" s="5">
        <f>+$L$20</f>
        <v>10.44</v>
      </c>
      <c r="D20" s="5">
        <f>+B20+C20</f>
        <v>895.04000000000008</v>
      </c>
      <c r="E20" s="5">
        <f>+$M$20/12</f>
        <v>523.33833333333337</v>
      </c>
      <c r="F20" s="5"/>
      <c r="G20" s="5">
        <f>+$N$20</f>
        <v>64.5</v>
      </c>
      <c r="H20" s="5">
        <f>(+D20+E20)/12</f>
        <v>118.19819444444447</v>
      </c>
      <c r="I20" s="5">
        <f>SUM(D20:H20)</f>
        <v>1601.076527777778</v>
      </c>
      <c r="J20" s="4"/>
      <c r="K20" s="5">
        <v>10615.2</v>
      </c>
      <c r="L20" s="5">
        <v>10.44</v>
      </c>
      <c r="M20" s="5">
        <v>6280.06</v>
      </c>
      <c r="N20" s="5">
        <v>64.5</v>
      </c>
    </row>
    <row r="21" spans="1:14">
      <c r="A21" s="1">
        <v>43009</v>
      </c>
      <c r="B21" s="5">
        <f t="shared" ref="B21:B26" si="11">+$K$20/12</f>
        <v>884.6</v>
      </c>
      <c r="C21" s="5">
        <f t="shared" ref="C21:C27" si="12">+$L$20</f>
        <v>10.44</v>
      </c>
      <c r="D21" s="5">
        <f t="shared" ref="D21:D23" si="13">+B21+C21</f>
        <v>895.04000000000008</v>
      </c>
      <c r="E21" s="5">
        <f t="shared" ref="E21:E30" si="14">+$M$20/12</f>
        <v>523.33833333333337</v>
      </c>
      <c r="F21" s="5"/>
      <c r="G21" s="5">
        <f t="shared" ref="G21:G26" si="15">+$N$20</f>
        <v>64.5</v>
      </c>
      <c r="H21" s="5">
        <f t="shared" ref="H21:H23" si="16">(+D21+E21)/12</f>
        <v>118.19819444444447</v>
      </c>
      <c r="I21" s="5">
        <f t="shared" ref="I21:I23" si="17">SUM(D21:H21)</f>
        <v>1601.076527777778</v>
      </c>
      <c r="J21" s="4"/>
      <c r="K21" s="4"/>
      <c r="L21" s="4"/>
      <c r="M21" s="4"/>
      <c r="N21" s="4"/>
    </row>
    <row r="22" spans="1:14">
      <c r="A22" s="1">
        <v>43040</v>
      </c>
      <c r="B22" s="5">
        <f t="shared" si="11"/>
        <v>884.6</v>
      </c>
      <c r="C22" s="5">
        <f t="shared" si="12"/>
        <v>10.44</v>
      </c>
      <c r="D22" s="5">
        <f t="shared" si="13"/>
        <v>895.04000000000008</v>
      </c>
      <c r="E22" s="5">
        <f t="shared" si="14"/>
        <v>523.33833333333337</v>
      </c>
      <c r="F22" s="5"/>
      <c r="G22" s="5">
        <f t="shared" si="15"/>
        <v>64.5</v>
      </c>
      <c r="H22" s="5">
        <f t="shared" si="16"/>
        <v>118.19819444444447</v>
      </c>
      <c r="I22" s="5">
        <f t="shared" si="17"/>
        <v>1601.076527777778</v>
      </c>
      <c r="J22" s="4"/>
      <c r="K22" s="4"/>
      <c r="L22" s="4"/>
      <c r="M22" s="4"/>
      <c r="N22" s="4"/>
    </row>
    <row r="23" spans="1:14">
      <c r="A23" s="1">
        <v>43070</v>
      </c>
      <c r="B23" s="5">
        <f t="shared" si="11"/>
        <v>884.6</v>
      </c>
      <c r="C23" s="5">
        <f t="shared" si="12"/>
        <v>10.44</v>
      </c>
      <c r="D23" s="5">
        <f t="shared" si="13"/>
        <v>895.04000000000008</v>
      </c>
      <c r="E23" s="5">
        <f t="shared" si="14"/>
        <v>523.33833333333337</v>
      </c>
      <c r="F23" s="5"/>
      <c r="G23" s="5">
        <f t="shared" si="15"/>
        <v>64.5</v>
      </c>
      <c r="H23" s="5">
        <f t="shared" si="16"/>
        <v>118.19819444444447</v>
      </c>
      <c r="I23" s="5">
        <f t="shared" si="17"/>
        <v>1601.076527777778</v>
      </c>
      <c r="J23" s="4"/>
      <c r="K23" s="4"/>
      <c r="L23" s="4"/>
      <c r="M23" s="4"/>
      <c r="N23" s="4"/>
    </row>
    <row r="24" spans="1:14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>
      <c r="A25" s="1">
        <v>43101</v>
      </c>
      <c r="B25" s="5">
        <f t="shared" si="11"/>
        <v>884.6</v>
      </c>
      <c r="C25" s="5">
        <f t="shared" si="12"/>
        <v>10.44</v>
      </c>
      <c r="D25" s="5">
        <f t="shared" ref="D25:D26" si="18">+B25+C25</f>
        <v>895.04000000000008</v>
      </c>
      <c r="E25" s="5">
        <f t="shared" si="14"/>
        <v>523.33833333333337</v>
      </c>
      <c r="F25" s="5"/>
      <c r="G25" s="5">
        <f t="shared" si="15"/>
        <v>64.5</v>
      </c>
      <c r="H25" s="5">
        <f t="shared" ref="H25:H26" si="19">(+D25+E25)/12</f>
        <v>118.19819444444447</v>
      </c>
      <c r="I25" s="5">
        <f t="shared" ref="I25:I30" si="20">SUM(D25:H25)</f>
        <v>1601.076527777778</v>
      </c>
      <c r="J25" s="4"/>
      <c r="K25" s="4"/>
      <c r="L25" s="4"/>
      <c r="M25" s="4"/>
      <c r="N25" s="4"/>
    </row>
    <row r="26" spans="1:14">
      <c r="A26" s="1">
        <v>43132</v>
      </c>
      <c r="B26" s="5">
        <f t="shared" si="11"/>
        <v>884.6</v>
      </c>
      <c r="C26" s="5">
        <f t="shared" si="12"/>
        <v>10.44</v>
      </c>
      <c r="D26" s="5">
        <f t="shared" si="18"/>
        <v>895.04000000000008</v>
      </c>
      <c r="E26" s="5">
        <f t="shared" si="14"/>
        <v>523.33833333333337</v>
      </c>
      <c r="F26" s="5"/>
      <c r="G26" s="5">
        <f t="shared" si="15"/>
        <v>64.5</v>
      </c>
      <c r="H26" s="5">
        <f t="shared" si="19"/>
        <v>118.19819444444447</v>
      </c>
      <c r="I26" s="5">
        <f t="shared" si="20"/>
        <v>1601.076527777778</v>
      </c>
      <c r="J26" s="4"/>
      <c r="K26" s="4"/>
      <c r="L26" s="4"/>
      <c r="M26" s="4"/>
      <c r="N26" s="4"/>
    </row>
    <row r="27" spans="1:14">
      <c r="A27" s="1">
        <v>43160</v>
      </c>
      <c r="B27" s="5">
        <f>+$K$27/12</f>
        <v>916</v>
      </c>
      <c r="C27" s="5">
        <f t="shared" si="12"/>
        <v>10.44</v>
      </c>
      <c r="D27" s="5">
        <f>+B27+C27</f>
        <v>926.44</v>
      </c>
      <c r="E27" s="5">
        <f t="shared" si="14"/>
        <v>523.33833333333337</v>
      </c>
      <c r="F27" s="5">
        <v>24</v>
      </c>
      <c r="G27" s="5">
        <v>73.7</v>
      </c>
      <c r="H27" s="5">
        <f>(+D27+E27+F27)/12</f>
        <v>122.81486111111111</v>
      </c>
      <c r="I27" s="5">
        <f t="shared" si="20"/>
        <v>1670.2931944444447</v>
      </c>
      <c r="J27" s="4"/>
      <c r="K27" s="5">
        <v>10992</v>
      </c>
      <c r="L27" s="5">
        <v>10.44</v>
      </c>
      <c r="M27" s="5">
        <v>6280.06</v>
      </c>
      <c r="N27" s="5">
        <v>73.7</v>
      </c>
    </row>
    <row r="28" spans="1:14">
      <c r="A28" s="1">
        <v>43191</v>
      </c>
      <c r="B28" s="5">
        <f>+$K$28/12</f>
        <v>926.43499999999995</v>
      </c>
      <c r="C28" s="5">
        <f>+$L$28</f>
        <v>0</v>
      </c>
      <c r="D28" s="5">
        <f t="shared" ref="D28:D30" si="21">+B28+C28</f>
        <v>926.43499999999995</v>
      </c>
      <c r="E28" s="5">
        <f t="shared" si="14"/>
        <v>523.33833333333337</v>
      </c>
      <c r="F28" s="5">
        <v>24</v>
      </c>
      <c r="G28" s="5">
        <v>73.7</v>
      </c>
      <c r="H28" s="5">
        <f t="shared" ref="H28:H30" si="22">(+D28+E28+F28)/12</f>
        <v>122.81444444444445</v>
      </c>
      <c r="I28" s="5">
        <f t="shared" si="20"/>
        <v>1670.2877777777778</v>
      </c>
      <c r="J28" s="4"/>
      <c r="K28" s="5">
        <v>11117.22</v>
      </c>
      <c r="L28" s="5">
        <v>0</v>
      </c>
      <c r="M28" s="5">
        <v>6280.06</v>
      </c>
      <c r="N28" s="5">
        <v>73.7</v>
      </c>
    </row>
    <row r="29" spans="1:14">
      <c r="A29" s="1">
        <v>43221</v>
      </c>
      <c r="B29" s="5">
        <f t="shared" ref="B29:B30" si="23">+$K$28/12</f>
        <v>926.43499999999995</v>
      </c>
      <c r="C29" s="5">
        <f t="shared" ref="C29:C30" si="24">+$L$28</f>
        <v>0</v>
      </c>
      <c r="D29" s="5">
        <f t="shared" si="21"/>
        <v>926.43499999999995</v>
      </c>
      <c r="E29" s="5">
        <f t="shared" si="14"/>
        <v>523.33833333333337</v>
      </c>
      <c r="F29" s="5">
        <v>24</v>
      </c>
      <c r="G29" s="5">
        <v>73.7</v>
      </c>
      <c r="H29" s="5">
        <f t="shared" si="22"/>
        <v>122.81444444444445</v>
      </c>
      <c r="I29" s="5">
        <f t="shared" si="20"/>
        <v>1670.2877777777778</v>
      </c>
      <c r="J29" s="4"/>
      <c r="K29" s="4"/>
      <c r="L29" s="4"/>
      <c r="M29" s="4"/>
      <c r="N29" s="4"/>
    </row>
    <row r="30" spans="1:14">
      <c r="A30" s="1">
        <v>43252</v>
      </c>
      <c r="B30" s="5">
        <f t="shared" si="23"/>
        <v>926.43499999999995</v>
      </c>
      <c r="C30" s="5">
        <f t="shared" si="24"/>
        <v>0</v>
      </c>
      <c r="D30" s="5">
        <f t="shared" si="21"/>
        <v>926.43499999999995</v>
      </c>
      <c r="E30" s="5">
        <f t="shared" si="14"/>
        <v>523.33833333333337</v>
      </c>
      <c r="F30" s="5">
        <v>24</v>
      </c>
      <c r="G30" s="5">
        <v>73.7</v>
      </c>
      <c r="H30" s="5">
        <f t="shared" si="22"/>
        <v>122.81444444444445</v>
      </c>
      <c r="I30" s="5">
        <f t="shared" si="20"/>
        <v>1670.2877777777778</v>
      </c>
      <c r="J30" s="4"/>
      <c r="K30" s="4"/>
      <c r="L30" s="4"/>
      <c r="M30" s="4"/>
      <c r="N30" s="4"/>
    </row>
    <row r="33" spans="1:14" ht="21">
      <c r="A33" s="7" t="s">
        <v>11</v>
      </c>
      <c r="B33" s="8"/>
      <c r="C33" s="8"/>
      <c r="D33" s="8"/>
      <c r="E33" s="8"/>
      <c r="F33" s="8"/>
      <c r="G33" s="8"/>
      <c r="H33" s="8"/>
      <c r="I33" s="9"/>
    </row>
    <row r="34" spans="1:14">
      <c r="B34" s="2" t="s">
        <v>1</v>
      </c>
      <c r="C34" s="2" t="s">
        <v>3</v>
      </c>
      <c r="D34" s="2" t="s">
        <v>4</v>
      </c>
      <c r="E34" s="2" t="s">
        <v>2</v>
      </c>
      <c r="F34" s="2" t="s">
        <v>15</v>
      </c>
      <c r="G34" s="2" t="s">
        <v>5</v>
      </c>
      <c r="H34" s="2" t="s">
        <v>6</v>
      </c>
      <c r="I34" s="2" t="s">
        <v>7</v>
      </c>
      <c r="K34" s="3" t="s">
        <v>9</v>
      </c>
      <c r="L34" s="3" t="s">
        <v>3</v>
      </c>
      <c r="M34" s="3" t="s">
        <v>2</v>
      </c>
      <c r="N34" s="3" t="s">
        <v>5</v>
      </c>
    </row>
    <row r="36" spans="1:14">
      <c r="A36" s="1">
        <v>42979</v>
      </c>
      <c r="B36" s="5">
        <f>+$K$36/12</f>
        <v>1097.5466666666666</v>
      </c>
      <c r="C36" s="5">
        <f>+$L$36</f>
        <v>12.08</v>
      </c>
      <c r="D36" s="5">
        <f>+B36+C36</f>
        <v>1109.6266666666666</v>
      </c>
      <c r="E36" s="5">
        <f>+$M$36/12</f>
        <v>532.0091666666666</v>
      </c>
      <c r="F36" s="5"/>
      <c r="G36" s="5">
        <f>+$N$36</f>
        <v>164</v>
      </c>
      <c r="H36" s="5">
        <f>(+D36+E36)/12</f>
        <v>136.8029861111111</v>
      </c>
      <c r="I36" s="5">
        <f>SUM(D36:H36)</f>
        <v>1942.4388194444443</v>
      </c>
      <c r="J36" s="4"/>
      <c r="K36" s="5">
        <v>13170.56</v>
      </c>
      <c r="L36" s="5">
        <v>12.08</v>
      </c>
      <c r="M36" s="5">
        <v>6384.11</v>
      </c>
      <c r="N36" s="5">
        <v>164</v>
      </c>
    </row>
    <row r="37" spans="1:14">
      <c r="A37" s="1">
        <v>43009</v>
      </c>
      <c r="B37" s="5">
        <f t="shared" ref="B37:B42" si="25">+$K$36/12</f>
        <v>1097.5466666666666</v>
      </c>
      <c r="C37" s="5">
        <f t="shared" ref="C37:C43" si="26">+$L$36</f>
        <v>12.08</v>
      </c>
      <c r="D37" s="5">
        <f t="shared" ref="D37:D39" si="27">+B37+C37</f>
        <v>1109.6266666666666</v>
      </c>
      <c r="E37" s="5">
        <f t="shared" ref="E37:E46" si="28">+$M$36/12</f>
        <v>532.0091666666666</v>
      </c>
      <c r="F37" s="5"/>
      <c r="G37" s="5">
        <f t="shared" ref="G37:G42" si="29">+$N$36</f>
        <v>164</v>
      </c>
      <c r="H37" s="5">
        <f t="shared" ref="H37:H39" si="30">(+D37+E37)/12</f>
        <v>136.8029861111111</v>
      </c>
      <c r="I37" s="5">
        <f t="shared" ref="I37:I39" si="31">SUM(D37:H37)</f>
        <v>1942.4388194444443</v>
      </c>
      <c r="J37" s="4"/>
      <c r="K37" s="4"/>
      <c r="L37" s="4"/>
      <c r="M37" s="4"/>
      <c r="N37" s="4"/>
    </row>
    <row r="38" spans="1:14">
      <c r="A38" s="1">
        <v>43040</v>
      </c>
      <c r="B38" s="5">
        <f t="shared" si="25"/>
        <v>1097.5466666666666</v>
      </c>
      <c r="C38" s="5">
        <f t="shared" si="26"/>
        <v>12.08</v>
      </c>
      <c r="D38" s="5">
        <f t="shared" si="27"/>
        <v>1109.6266666666666</v>
      </c>
      <c r="E38" s="5">
        <f t="shared" si="28"/>
        <v>532.0091666666666</v>
      </c>
      <c r="F38" s="5"/>
      <c r="G38" s="5">
        <f t="shared" si="29"/>
        <v>164</v>
      </c>
      <c r="H38" s="5">
        <f t="shared" si="30"/>
        <v>136.8029861111111</v>
      </c>
      <c r="I38" s="5">
        <f t="shared" si="31"/>
        <v>1942.4388194444443</v>
      </c>
      <c r="J38" s="4"/>
      <c r="K38" s="4"/>
      <c r="L38" s="4"/>
      <c r="M38" s="4"/>
      <c r="N38" s="4"/>
    </row>
    <row r="39" spans="1:14">
      <c r="A39" s="1">
        <v>43070</v>
      </c>
      <c r="B39" s="5">
        <f t="shared" si="25"/>
        <v>1097.5466666666666</v>
      </c>
      <c r="C39" s="5">
        <f t="shared" si="26"/>
        <v>12.08</v>
      </c>
      <c r="D39" s="5">
        <f t="shared" si="27"/>
        <v>1109.6266666666666</v>
      </c>
      <c r="E39" s="5">
        <f t="shared" si="28"/>
        <v>532.0091666666666</v>
      </c>
      <c r="F39" s="5"/>
      <c r="G39" s="5">
        <f t="shared" si="29"/>
        <v>164</v>
      </c>
      <c r="H39" s="5">
        <f t="shared" si="30"/>
        <v>136.8029861111111</v>
      </c>
      <c r="I39" s="5">
        <f t="shared" si="31"/>
        <v>1942.4388194444443</v>
      </c>
      <c r="J39" s="4"/>
      <c r="K39" s="4"/>
      <c r="L39" s="4"/>
      <c r="M39" s="4"/>
      <c r="N39" s="4"/>
    </row>
    <row r="40" spans="1:14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1">
        <v>43101</v>
      </c>
      <c r="B41" s="5">
        <f t="shared" si="25"/>
        <v>1097.5466666666666</v>
      </c>
      <c r="C41" s="5">
        <f t="shared" si="26"/>
        <v>12.08</v>
      </c>
      <c r="D41" s="5">
        <f t="shared" ref="D41:D42" si="32">+B41+C41</f>
        <v>1109.6266666666666</v>
      </c>
      <c r="E41" s="5">
        <f t="shared" si="28"/>
        <v>532.0091666666666</v>
      </c>
      <c r="F41" s="5"/>
      <c r="G41" s="5">
        <f t="shared" si="29"/>
        <v>164</v>
      </c>
      <c r="H41" s="5">
        <f t="shared" ref="H41:H42" si="33">(+D41+E41)/12</f>
        <v>136.8029861111111</v>
      </c>
      <c r="I41" s="5">
        <f t="shared" ref="I41:I46" si="34">SUM(D41:H41)</f>
        <v>1942.4388194444443</v>
      </c>
      <c r="J41" s="4"/>
      <c r="K41" s="4"/>
      <c r="L41" s="4"/>
      <c r="M41" s="4"/>
      <c r="N41" s="4"/>
    </row>
    <row r="42" spans="1:14">
      <c r="A42" s="1">
        <v>43132</v>
      </c>
      <c r="B42" s="5">
        <f t="shared" si="25"/>
        <v>1097.5466666666666</v>
      </c>
      <c r="C42" s="5">
        <f t="shared" si="26"/>
        <v>12.08</v>
      </c>
      <c r="D42" s="5">
        <f t="shared" si="32"/>
        <v>1109.6266666666666</v>
      </c>
      <c r="E42" s="5">
        <f t="shared" si="28"/>
        <v>532.0091666666666</v>
      </c>
      <c r="F42" s="5"/>
      <c r="G42" s="5">
        <f t="shared" si="29"/>
        <v>164</v>
      </c>
      <c r="H42" s="5">
        <f t="shared" si="33"/>
        <v>136.8029861111111</v>
      </c>
      <c r="I42" s="5">
        <f t="shared" si="34"/>
        <v>1942.4388194444443</v>
      </c>
      <c r="J42" s="4"/>
      <c r="K42" s="4"/>
      <c r="L42" s="4"/>
      <c r="M42" s="4"/>
      <c r="N42" s="4"/>
    </row>
    <row r="43" spans="1:14">
      <c r="A43" s="1">
        <v>43160</v>
      </c>
      <c r="B43" s="5">
        <f>+$K$43/12</f>
        <v>1134.3466666666666</v>
      </c>
      <c r="C43" s="5">
        <f t="shared" si="26"/>
        <v>12.08</v>
      </c>
      <c r="D43" s="5">
        <f>+B43+C43</f>
        <v>1146.4266666666665</v>
      </c>
      <c r="E43" s="5">
        <f t="shared" si="28"/>
        <v>532.0091666666666</v>
      </c>
      <c r="F43" s="5">
        <v>19</v>
      </c>
      <c r="G43" s="5">
        <f>+$N$75</f>
        <v>174.5</v>
      </c>
      <c r="H43" s="5">
        <f>(+D43+E43+F43)/12</f>
        <v>141.45298611111107</v>
      </c>
      <c r="I43" s="5">
        <f t="shared" si="34"/>
        <v>2013.3888194444442</v>
      </c>
      <c r="J43" s="4"/>
      <c r="K43" s="5">
        <v>13612.16</v>
      </c>
      <c r="L43" s="5">
        <v>12.08</v>
      </c>
      <c r="M43" s="5">
        <v>6384.11</v>
      </c>
      <c r="N43" s="5">
        <v>174.5</v>
      </c>
    </row>
    <row r="44" spans="1:14">
      <c r="A44" s="1">
        <v>43191</v>
      </c>
      <c r="B44" s="5">
        <f>+$K$44/12</f>
        <v>1146.425</v>
      </c>
      <c r="C44" s="5">
        <f>+$L$44</f>
        <v>0</v>
      </c>
      <c r="D44" s="5">
        <f t="shared" ref="D44:D46" si="35">+B44+C44</f>
        <v>1146.425</v>
      </c>
      <c r="E44" s="5">
        <f t="shared" si="28"/>
        <v>532.0091666666666</v>
      </c>
      <c r="F44" s="5">
        <v>19</v>
      </c>
      <c r="G44" s="5">
        <f>+$N$76</f>
        <v>174.5</v>
      </c>
      <c r="H44" s="5">
        <f t="shared" ref="H44:H46" si="36">(+D44+E44+F44)/12</f>
        <v>141.4528472222222</v>
      </c>
      <c r="I44" s="5">
        <f t="shared" si="34"/>
        <v>2013.3870138888888</v>
      </c>
      <c r="J44" s="4"/>
      <c r="K44" s="5">
        <v>13757.1</v>
      </c>
      <c r="L44" s="5">
        <v>0</v>
      </c>
      <c r="M44" s="5">
        <v>6384.11</v>
      </c>
      <c r="N44" s="5">
        <v>174.5</v>
      </c>
    </row>
    <row r="45" spans="1:14">
      <c r="A45" s="1">
        <v>43221</v>
      </c>
      <c r="B45" s="5">
        <f t="shared" ref="B45:B46" si="37">+$K$44/12</f>
        <v>1146.425</v>
      </c>
      <c r="C45" s="5">
        <f t="shared" ref="C45:C46" si="38">+$L$44</f>
        <v>0</v>
      </c>
      <c r="D45" s="5">
        <f t="shared" si="35"/>
        <v>1146.425</v>
      </c>
      <c r="E45" s="5">
        <f t="shared" si="28"/>
        <v>532.0091666666666</v>
      </c>
      <c r="F45" s="5">
        <v>19</v>
      </c>
      <c r="G45" s="5">
        <f t="shared" ref="G45:G46" si="39">+$N$76</f>
        <v>174.5</v>
      </c>
      <c r="H45" s="5">
        <f t="shared" si="36"/>
        <v>141.4528472222222</v>
      </c>
      <c r="I45" s="5">
        <f t="shared" si="34"/>
        <v>2013.3870138888888</v>
      </c>
      <c r="J45" s="4"/>
      <c r="K45" s="4"/>
      <c r="L45" s="4"/>
      <c r="M45" s="4"/>
      <c r="N45" s="4"/>
    </row>
    <row r="46" spans="1:14">
      <c r="A46" s="1">
        <v>43252</v>
      </c>
      <c r="B46" s="5">
        <f t="shared" si="37"/>
        <v>1146.425</v>
      </c>
      <c r="C46" s="5">
        <f t="shared" si="38"/>
        <v>0</v>
      </c>
      <c r="D46" s="5">
        <f t="shared" si="35"/>
        <v>1146.425</v>
      </c>
      <c r="E46" s="5">
        <f t="shared" si="28"/>
        <v>532.0091666666666</v>
      </c>
      <c r="F46" s="5">
        <v>19</v>
      </c>
      <c r="G46" s="5">
        <f t="shared" si="39"/>
        <v>174.5</v>
      </c>
      <c r="H46" s="5">
        <f t="shared" si="36"/>
        <v>141.4528472222222</v>
      </c>
      <c r="I46" s="5">
        <f t="shared" si="34"/>
        <v>2013.3870138888888</v>
      </c>
      <c r="J46" s="4"/>
      <c r="K46" s="4"/>
      <c r="L46" s="4"/>
      <c r="M46" s="4"/>
      <c r="N46" s="4"/>
    </row>
    <row r="47" spans="1:14">
      <c r="A47" s="1"/>
      <c r="B47" s="6"/>
      <c r="C47" s="6"/>
      <c r="D47" s="6"/>
      <c r="E47" s="6"/>
      <c r="F47" s="6"/>
      <c r="G47" s="6"/>
      <c r="H47" s="6"/>
      <c r="I47" s="6"/>
      <c r="J47" s="4"/>
      <c r="K47" s="4"/>
      <c r="L47" s="4"/>
      <c r="M47" s="4"/>
      <c r="N47" s="4"/>
    </row>
    <row r="48" spans="1:14">
      <c r="A48" s="1"/>
      <c r="B48" s="6"/>
      <c r="C48" s="6"/>
      <c r="D48" s="6"/>
      <c r="E48" s="6"/>
      <c r="F48" s="6"/>
      <c r="G48" s="6"/>
      <c r="H48" s="6"/>
      <c r="I48" s="6"/>
      <c r="J48" s="4"/>
      <c r="K48" s="4"/>
      <c r="L48" s="4"/>
      <c r="M48" s="4"/>
      <c r="N48" s="4"/>
    </row>
    <row r="49" spans="1:14" ht="21">
      <c r="A49" s="7" t="s">
        <v>14</v>
      </c>
      <c r="B49" s="8"/>
      <c r="C49" s="8"/>
      <c r="D49" s="8"/>
      <c r="E49" s="8"/>
      <c r="F49" s="8"/>
      <c r="G49" s="8"/>
      <c r="H49" s="8"/>
      <c r="I49" s="9"/>
    </row>
    <row r="50" spans="1:14">
      <c r="B50" s="2" t="s">
        <v>1</v>
      </c>
      <c r="C50" s="2" t="s">
        <v>3</v>
      </c>
      <c r="D50" s="2" t="s">
        <v>4</v>
      </c>
      <c r="E50" s="2" t="s">
        <v>2</v>
      </c>
      <c r="F50" s="2" t="s">
        <v>15</v>
      </c>
      <c r="G50" s="2" t="s">
        <v>5</v>
      </c>
      <c r="H50" s="2" t="s">
        <v>6</v>
      </c>
      <c r="I50" s="2" t="s">
        <v>7</v>
      </c>
      <c r="K50" s="3" t="s">
        <v>9</v>
      </c>
      <c r="L50" s="3" t="s">
        <v>3</v>
      </c>
      <c r="M50" s="3" t="s">
        <v>2</v>
      </c>
      <c r="N50" s="3" t="s">
        <v>5</v>
      </c>
    </row>
    <row r="52" spans="1:14">
      <c r="A52" s="1">
        <v>42979</v>
      </c>
      <c r="B52" s="5">
        <f>+$K$36/12</f>
        <v>1097.5466666666666</v>
      </c>
      <c r="C52" s="5">
        <f>+$L$36</f>
        <v>12.08</v>
      </c>
      <c r="D52" s="5">
        <f>+B52+C52</f>
        <v>1109.6266666666666</v>
      </c>
      <c r="E52" s="5">
        <f>+$M$36/12</f>
        <v>532.0091666666666</v>
      </c>
      <c r="F52" s="5"/>
      <c r="G52" s="5">
        <f>+$N$36</f>
        <v>164</v>
      </c>
      <c r="H52" s="5">
        <f>(+D52+E52)/12</f>
        <v>136.8029861111111</v>
      </c>
      <c r="I52" s="5">
        <f>SUM(D52:H52)</f>
        <v>1942.4388194444443</v>
      </c>
      <c r="J52" s="4"/>
      <c r="K52" s="5">
        <v>13170.56</v>
      </c>
      <c r="L52" s="5">
        <v>12.08</v>
      </c>
      <c r="M52" s="5">
        <v>6384.11</v>
      </c>
      <c r="N52" s="5">
        <v>164</v>
      </c>
    </row>
    <row r="53" spans="1:14">
      <c r="A53" s="1">
        <v>43009</v>
      </c>
      <c r="B53" s="5">
        <f t="shared" ref="B53:B58" si="40">+$K$36/12</f>
        <v>1097.5466666666666</v>
      </c>
      <c r="C53" s="5">
        <f t="shared" ref="C53:C59" si="41">+$L$36</f>
        <v>12.08</v>
      </c>
      <c r="D53" s="5">
        <f t="shared" ref="D53:D55" si="42">+B53+C53</f>
        <v>1109.6266666666666</v>
      </c>
      <c r="E53" s="5">
        <f t="shared" ref="E53:E62" si="43">+$M$36/12</f>
        <v>532.0091666666666</v>
      </c>
      <c r="F53" s="5"/>
      <c r="G53" s="5">
        <f t="shared" ref="G53:G58" si="44">+$N$36</f>
        <v>164</v>
      </c>
      <c r="H53" s="5">
        <f t="shared" ref="H53:H55" si="45">(+D53+E53)/12</f>
        <v>136.8029861111111</v>
      </c>
      <c r="I53" s="5">
        <f t="shared" ref="I53:I55" si="46">SUM(D53:H53)</f>
        <v>1942.4388194444443</v>
      </c>
      <c r="J53" s="4"/>
      <c r="K53" s="4"/>
      <c r="L53" s="4"/>
      <c r="M53" s="4"/>
      <c r="N53" s="4"/>
    </row>
    <row r="54" spans="1:14">
      <c r="A54" s="1">
        <v>43040</v>
      </c>
      <c r="B54" s="5">
        <f t="shared" si="40"/>
        <v>1097.5466666666666</v>
      </c>
      <c r="C54" s="5">
        <f t="shared" si="41"/>
        <v>12.08</v>
      </c>
      <c r="D54" s="5">
        <f t="shared" si="42"/>
        <v>1109.6266666666666</v>
      </c>
      <c r="E54" s="5">
        <f t="shared" si="43"/>
        <v>532.0091666666666</v>
      </c>
      <c r="F54" s="5"/>
      <c r="G54" s="5">
        <f t="shared" si="44"/>
        <v>164</v>
      </c>
      <c r="H54" s="5">
        <f t="shared" si="45"/>
        <v>136.8029861111111</v>
      </c>
      <c r="I54" s="5">
        <f t="shared" si="46"/>
        <v>1942.4388194444443</v>
      </c>
      <c r="J54" s="4"/>
      <c r="K54" s="4"/>
      <c r="L54" s="4"/>
      <c r="M54" s="4"/>
      <c r="N54" s="4"/>
    </row>
    <row r="55" spans="1:14">
      <c r="A55" s="1">
        <v>43070</v>
      </c>
      <c r="B55" s="5">
        <f t="shared" si="40"/>
        <v>1097.5466666666666</v>
      </c>
      <c r="C55" s="5">
        <f t="shared" si="41"/>
        <v>12.08</v>
      </c>
      <c r="D55" s="5">
        <f t="shared" si="42"/>
        <v>1109.6266666666666</v>
      </c>
      <c r="E55" s="5">
        <f t="shared" si="43"/>
        <v>532.0091666666666</v>
      </c>
      <c r="F55" s="5"/>
      <c r="G55" s="5">
        <f t="shared" si="44"/>
        <v>164</v>
      </c>
      <c r="H55" s="5">
        <f t="shared" si="45"/>
        <v>136.8029861111111</v>
      </c>
      <c r="I55" s="5">
        <f t="shared" si="46"/>
        <v>1942.4388194444443</v>
      </c>
      <c r="J55" s="4"/>
      <c r="K55" s="4"/>
      <c r="L55" s="4"/>
      <c r="M55" s="4"/>
      <c r="N55" s="4"/>
    </row>
    <row r="56" spans="1:1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A57" s="1">
        <v>43101</v>
      </c>
      <c r="B57" s="5">
        <f t="shared" si="40"/>
        <v>1097.5466666666666</v>
      </c>
      <c r="C57" s="5">
        <f t="shared" si="41"/>
        <v>12.08</v>
      </c>
      <c r="D57" s="5">
        <f t="shared" ref="D57:D58" si="47">+B57+C57</f>
        <v>1109.6266666666666</v>
      </c>
      <c r="E57" s="5">
        <f t="shared" si="43"/>
        <v>532.0091666666666</v>
      </c>
      <c r="F57" s="5"/>
      <c r="G57" s="5">
        <f t="shared" si="44"/>
        <v>164</v>
      </c>
      <c r="H57" s="5">
        <f t="shared" ref="H57:H58" si="48">(+D57+E57)/12</f>
        <v>136.8029861111111</v>
      </c>
      <c r="I57" s="5">
        <f t="shared" ref="I57:I62" si="49">SUM(D57:H57)</f>
        <v>1942.4388194444443</v>
      </c>
      <c r="J57" s="4"/>
      <c r="K57" s="4"/>
      <c r="L57" s="4"/>
      <c r="M57" s="4"/>
      <c r="N57" s="4"/>
    </row>
    <row r="58" spans="1:14">
      <c r="A58" s="1">
        <v>43132</v>
      </c>
      <c r="B58" s="5">
        <f t="shared" si="40"/>
        <v>1097.5466666666666</v>
      </c>
      <c r="C58" s="5">
        <f t="shared" si="41"/>
        <v>12.08</v>
      </c>
      <c r="D58" s="5">
        <f t="shared" si="47"/>
        <v>1109.6266666666666</v>
      </c>
      <c r="E58" s="5">
        <f t="shared" si="43"/>
        <v>532.0091666666666</v>
      </c>
      <c r="F58" s="5"/>
      <c r="G58" s="5">
        <f t="shared" si="44"/>
        <v>164</v>
      </c>
      <c r="H58" s="5">
        <f t="shared" si="48"/>
        <v>136.8029861111111</v>
      </c>
      <c r="I58" s="5">
        <f t="shared" si="49"/>
        <v>1942.4388194444443</v>
      </c>
      <c r="J58" s="4"/>
      <c r="K58" s="4"/>
      <c r="L58" s="4"/>
      <c r="M58" s="4"/>
      <c r="N58" s="4"/>
    </row>
    <row r="59" spans="1:14">
      <c r="A59" s="1">
        <v>43160</v>
      </c>
      <c r="B59" s="5">
        <f>+$K$43/12</f>
        <v>1134.3466666666666</v>
      </c>
      <c r="C59" s="5">
        <f t="shared" si="41"/>
        <v>12.08</v>
      </c>
      <c r="D59" s="5">
        <f>+B59+C59</f>
        <v>1146.4266666666665</v>
      </c>
      <c r="E59" s="5">
        <f t="shared" si="43"/>
        <v>532.0091666666666</v>
      </c>
      <c r="F59" s="5">
        <v>15</v>
      </c>
      <c r="G59" s="5">
        <f>+$N$75</f>
        <v>174.5</v>
      </c>
      <c r="H59" s="5">
        <f>(+D59+E59+F59)/12</f>
        <v>141.11965277777776</v>
      </c>
      <c r="I59" s="5">
        <f t="shared" si="49"/>
        <v>2009.0554861111107</v>
      </c>
      <c r="J59" s="4"/>
      <c r="K59" s="5">
        <v>13612.16</v>
      </c>
      <c r="L59" s="5">
        <v>12.08</v>
      </c>
      <c r="M59" s="5">
        <v>6384.11</v>
      </c>
      <c r="N59" s="5">
        <v>174.5</v>
      </c>
    </row>
    <row r="60" spans="1:14">
      <c r="A60" s="1">
        <v>43191</v>
      </c>
      <c r="B60" s="5">
        <f>+$K$44/12</f>
        <v>1146.425</v>
      </c>
      <c r="C60" s="5">
        <f>+$L$44</f>
        <v>0</v>
      </c>
      <c r="D60" s="5">
        <f t="shared" ref="D60:D62" si="50">+B60+C60</f>
        <v>1146.425</v>
      </c>
      <c r="E60" s="5">
        <f t="shared" si="43"/>
        <v>532.0091666666666</v>
      </c>
      <c r="F60" s="5">
        <v>15</v>
      </c>
      <c r="G60" s="5">
        <f>+$N$76</f>
        <v>174.5</v>
      </c>
      <c r="H60" s="5">
        <f t="shared" ref="H60:H62" si="51">(+D60+E60+F60)/12</f>
        <v>141.11951388888886</v>
      </c>
      <c r="I60" s="5">
        <f t="shared" si="49"/>
        <v>2009.0536805555553</v>
      </c>
      <c r="J60" s="4"/>
      <c r="K60" s="5">
        <v>13757.09</v>
      </c>
      <c r="L60" s="5">
        <v>0</v>
      </c>
      <c r="M60" s="5">
        <v>6384.11</v>
      </c>
      <c r="N60" s="5">
        <v>174.5</v>
      </c>
    </row>
    <row r="61" spans="1:14">
      <c r="A61" s="1">
        <v>43221</v>
      </c>
      <c r="B61" s="5">
        <f t="shared" ref="B61:B62" si="52">+$K$44/12</f>
        <v>1146.425</v>
      </c>
      <c r="C61" s="5">
        <f t="shared" ref="C61:C62" si="53">+$L$44</f>
        <v>0</v>
      </c>
      <c r="D61" s="5">
        <f t="shared" si="50"/>
        <v>1146.425</v>
      </c>
      <c r="E61" s="5">
        <f t="shared" si="43"/>
        <v>532.0091666666666</v>
      </c>
      <c r="F61" s="5">
        <v>15</v>
      </c>
      <c r="G61" s="5">
        <f t="shared" ref="G61:G62" si="54">+$N$76</f>
        <v>174.5</v>
      </c>
      <c r="H61" s="5">
        <f t="shared" si="51"/>
        <v>141.11951388888886</v>
      </c>
      <c r="I61" s="5">
        <f t="shared" si="49"/>
        <v>2009.0536805555553</v>
      </c>
      <c r="J61" s="4"/>
      <c r="K61" s="4"/>
      <c r="L61" s="4"/>
      <c r="M61" s="4"/>
      <c r="N61" s="4"/>
    </row>
    <row r="62" spans="1:14">
      <c r="A62" s="1">
        <v>43252</v>
      </c>
      <c r="B62" s="5">
        <f t="shared" si="52"/>
        <v>1146.425</v>
      </c>
      <c r="C62" s="5">
        <f t="shared" si="53"/>
        <v>0</v>
      </c>
      <c r="D62" s="5">
        <f t="shared" si="50"/>
        <v>1146.425</v>
      </c>
      <c r="E62" s="5">
        <f t="shared" si="43"/>
        <v>532.0091666666666</v>
      </c>
      <c r="F62" s="5">
        <v>15</v>
      </c>
      <c r="G62" s="5">
        <f t="shared" si="54"/>
        <v>174.5</v>
      </c>
      <c r="H62" s="5">
        <f t="shared" si="51"/>
        <v>141.11951388888886</v>
      </c>
      <c r="I62" s="5">
        <f t="shared" si="49"/>
        <v>2009.0536805555553</v>
      </c>
      <c r="J62" s="4"/>
      <c r="K62" s="4"/>
      <c r="L62" s="4"/>
      <c r="M62" s="4"/>
      <c r="N62" s="4"/>
    </row>
    <row r="63" spans="1:14">
      <c r="A63" s="1"/>
      <c r="B63" s="6"/>
      <c r="C63" s="6"/>
      <c r="D63" s="6"/>
      <c r="E63" s="6"/>
      <c r="F63" s="6"/>
      <c r="G63" s="6"/>
      <c r="H63" s="6"/>
      <c r="I63" s="6"/>
      <c r="J63" s="4"/>
      <c r="K63" s="4"/>
      <c r="L63" s="4"/>
      <c r="M63" s="4"/>
      <c r="N63" s="4"/>
    </row>
    <row r="65" spans="1:14" ht="21">
      <c r="A65" s="7" t="s">
        <v>12</v>
      </c>
      <c r="B65" s="8"/>
      <c r="C65" s="8"/>
      <c r="D65" s="8"/>
      <c r="E65" s="8"/>
      <c r="F65" s="8"/>
      <c r="G65" s="8"/>
      <c r="H65" s="8"/>
      <c r="I65" s="9"/>
    </row>
    <row r="66" spans="1:14">
      <c r="B66" s="2" t="s">
        <v>1</v>
      </c>
      <c r="C66" s="2" t="s">
        <v>3</v>
      </c>
      <c r="D66" s="2" t="s">
        <v>4</v>
      </c>
      <c r="E66" s="2" t="s">
        <v>2</v>
      </c>
      <c r="F66" s="2" t="s">
        <v>15</v>
      </c>
      <c r="G66" s="2" t="s">
        <v>5</v>
      </c>
      <c r="H66" s="2" t="s">
        <v>6</v>
      </c>
      <c r="I66" s="2" t="s">
        <v>7</v>
      </c>
      <c r="K66" s="3" t="s">
        <v>9</v>
      </c>
      <c r="L66" s="3" t="s">
        <v>3</v>
      </c>
      <c r="M66" s="3" t="s">
        <v>2</v>
      </c>
      <c r="N66" s="3" t="s">
        <v>5</v>
      </c>
    </row>
    <row r="68" spans="1:14">
      <c r="A68" s="1">
        <v>42979</v>
      </c>
      <c r="B68" s="5">
        <f>+$K$68/12</f>
        <v>1230.2658333333334</v>
      </c>
      <c r="C68" s="5">
        <f>+$L$68</f>
        <v>13.11</v>
      </c>
      <c r="D68" s="5">
        <f>+B68+C68</f>
        <v>1243.3758333333333</v>
      </c>
      <c r="E68" s="5">
        <f>+$M$68/12</f>
        <v>538.30250000000001</v>
      </c>
      <c r="F68" s="5"/>
      <c r="G68" s="5">
        <f>+$N$36</f>
        <v>164</v>
      </c>
      <c r="H68" s="5">
        <f>(+D68+E68)/12</f>
        <v>148.47319444444443</v>
      </c>
      <c r="I68" s="5">
        <f>SUM(D68:H68)</f>
        <v>2094.1515277777776</v>
      </c>
      <c r="J68" s="4"/>
      <c r="K68" s="5">
        <v>14763.19</v>
      </c>
      <c r="L68" s="5">
        <v>13.11</v>
      </c>
      <c r="M68" s="5">
        <v>6459.63</v>
      </c>
      <c r="N68" s="5">
        <v>164</v>
      </c>
    </row>
    <row r="69" spans="1:14">
      <c r="A69" s="1">
        <v>43009</v>
      </c>
      <c r="B69" s="5">
        <f t="shared" ref="B69:B74" si="55">+$K$68/12</f>
        <v>1230.2658333333334</v>
      </c>
      <c r="C69" s="5">
        <f t="shared" ref="C69:C74" si="56">+$L$68</f>
        <v>13.11</v>
      </c>
      <c r="D69" s="5">
        <f t="shared" ref="D69:D71" si="57">+B69+C69</f>
        <v>1243.3758333333333</v>
      </c>
      <c r="E69" s="5">
        <f t="shared" ref="E69:E78" si="58">+$M$68/12</f>
        <v>538.30250000000001</v>
      </c>
      <c r="F69" s="5"/>
      <c r="G69" s="5">
        <f t="shared" ref="G69:G74" si="59">+$N$36</f>
        <v>164</v>
      </c>
      <c r="H69" s="5">
        <f t="shared" ref="H69:H71" si="60">(+D69+E69)/12</f>
        <v>148.47319444444443</v>
      </c>
      <c r="I69" s="5">
        <f t="shared" ref="I69:I71" si="61">SUM(D69:H69)</f>
        <v>2094.1515277777776</v>
      </c>
      <c r="J69" s="4"/>
      <c r="K69" s="4"/>
      <c r="L69" s="4"/>
      <c r="M69" s="4"/>
      <c r="N69" s="4"/>
    </row>
    <row r="70" spans="1:14">
      <c r="A70" s="1">
        <v>43040</v>
      </c>
      <c r="B70" s="5">
        <f t="shared" si="55"/>
        <v>1230.2658333333334</v>
      </c>
      <c r="C70" s="5">
        <f t="shared" si="56"/>
        <v>13.11</v>
      </c>
      <c r="D70" s="5">
        <f t="shared" si="57"/>
        <v>1243.3758333333333</v>
      </c>
      <c r="E70" s="5">
        <f t="shared" si="58"/>
        <v>538.30250000000001</v>
      </c>
      <c r="F70" s="5"/>
      <c r="G70" s="5">
        <f t="shared" si="59"/>
        <v>164</v>
      </c>
      <c r="H70" s="5">
        <f t="shared" si="60"/>
        <v>148.47319444444443</v>
      </c>
      <c r="I70" s="5">
        <f t="shared" si="61"/>
        <v>2094.1515277777776</v>
      </c>
      <c r="J70" s="4"/>
      <c r="K70" s="4"/>
      <c r="L70" s="4"/>
      <c r="M70" s="4"/>
      <c r="N70" s="4"/>
    </row>
    <row r="71" spans="1:14">
      <c r="A71" s="1">
        <v>43070</v>
      </c>
      <c r="B71" s="5">
        <f t="shared" si="55"/>
        <v>1230.2658333333334</v>
      </c>
      <c r="C71" s="5">
        <f t="shared" si="56"/>
        <v>13.11</v>
      </c>
      <c r="D71" s="5">
        <f t="shared" si="57"/>
        <v>1243.3758333333333</v>
      </c>
      <c r="E71" s="5">
        <f t="shared" si="58"/>
        <v>538.30250000000001</v>
      </c>
      <c r="F71" s="5"/>
      <c r="G71" s="5">
        <f t="shared" si="59"/>
        <v>164</v>
      </c>
      <c r="H71" s="5">
        <f t="shared" si="60"/>
        <v>148.47319444444443</v>
      </c>
      <c r="I71" s="5">
        <f t="shared" si="61"/>
        <v>2094.1515277777776</v>
      </c>
      <c r="J71" s="4"/>
      <c r="K71" s="4"/>
      <c r="L71" s="4"/>
      <c r="M71" s="4"/>
      <c r="N71" s="4"/>
    </row>
    <row r="72" spans="1:1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>
      <c r="A73" s="1">
        <v>43101</v>
      </c>
      <c r="B73" s="5">
        <f t="shared" si="55"/>
        <v>1230.2658333333334</v>
      </c>
      <c r="C73" s="5">
        <f t="shared" si="56"/>
        <v>13.11</v>
      </c>
      <c r="D73" s="5">
        <f t="shared" ref="D73" si="62">+B73+C73</f>
        <v>1243.3758333333333</v>
      </c>
      <c r="E73" s="5">
        <f t="shared" si="58"/>
        <v>538.30250000000001</v>
      </c>
      <c r="F73" s="5"/>
      <c r="G73" s="5">
        <f t="shared" si="59"/>
        <v>164</v>
      </c>
      <c r="H73" s="5">
        <f t="shared" ref="H73" si="63">(+D73+E73)/12</f>
        <v>148.47319444444443</v>
      </c>
      <c r="I73" s="5">
        <f t="shared" ref="I73" si="64">SUM(D73:H73)</f>
        <v>2094.1515277777776</v>
      </c>
      <c r="J73" s="4"/>
      <c r="K73" s="4"/>
      <c r="L73" s="4"/>
      <c r="M73" s="4"/>
      <c r="N73" s="4"/>
    </row>
    <row r="74" spans="1:14">
      <c r="A74" s="1">
        <v>43132</v>
      </c>
      <c r="B74" s="5">
        <f t="shared" si="55"/>
        <v>1230.2658333333334</v>
      </c>
      <c r="C74" s="5">
        <f t="shared" si="56"/>
        <v>13.11</v>
      </c>
      <c r="D74" s="5">
        <f t="shared" ref="D74:D76" si="65">+B74+C74</f>
        <v>1243.3758333333333</v>
      </c>
      <c r="E74" s="5">
        <f t="shared" si="58"/>
        <v>538.30250000000001</v>
      </c>
      <c r="F74" s="5"/>
      <c r="G74" s="5">
        <f t="shared" si="59"/>
        <v>164</v>
      </c>
      <c r="H74" s="5">
        <f t="shared" ref="H74" si="66">(+D74+E74)/12</f>
        <v>148.47319444444443</v>
      </c>
      <c r="I74" s="5">
        <f t="shared" ref="I74:I78" si="67">SUM(D74:H74)</f>
        <v>2094.1515277777776</v>
      </c>
      <c r="J74" s="4"/>
      <c r="K74" s="4"/>
      <c r="L74" s="4"/>
      <c r="M74" s="4"/>
      <c r="N74" s="4"/>
    </row>
    <row r="75" spans="1:14">
      <c r="A75" s="1">
        <v>43160</v>
      </c>
      <c r="B75" s="5">
        <f>+$K$75/12</f>
        <v>1269.4658333333334</v>
      </c>
      <c r="C75" s="5">
        <f>+$L$75</f>
        <v>13.11</v>
      </c>
      <c r="D75" s="5">
        <f t="shared" si="65"/>
        <v>1282.5758333333333</v>
      </c>
      <c r="E75" s="5">
        <f t="shared" si="58"/>
        <v>538.30250000000001</v>
      </c>
      <c r="F75" s="5">
        <v>15</v>
      </c>
      <c r="G75" s="5">
        <f>+$N$75</f>
        <v>174.5</v>
      </c>
      <c r="H75" s="5">
        <f>(+D75+E75+F75)/12</f>
        <v>152.98986111111111</v>
      </c>
      <c r="I75" s="5">
        <f t="shared" si="67"/>
        <v>2163.3681944444443</v>
      </c>
      <c r="J75" s="4"/>
      <c r="K75" s="5">
        <v>15233.59</v>
      </c>
      <c r="L75" s="5">
        <v>13.11</v>
      </c>
      <c r="M75" s="5">
        <v>6459.63</v>
      </c>
      <c r="N75" s="5">
        <v>174.5</v>
      </c>
    </row>
    <row r="76" spans="1:14">
      <c r="A76" s="1">
        <v>43191</v>
      </c>
      <c r="B76" s="5">
        <f>+$K$76/12</f>
        <v>1282.5741666666665</v>
      </c>
      <c r="C76" s="5">
        <f>+$L$76</f>
        <v>0</v>
      </c>
      <c r="D76" s="5">
        <f t="shared" si="65"/>
        <v>1282.5741666666665</v>
      </c>
      <c r="E76" s="5">
        <f t="shared" si="58"/>
        <v>538.30250000000001</v>
      </c>
      <c r="F76" s="5">
        <v>15</v>
      </c>
      <c r="G76" s="5">
        <f>+$N$76</f>
        <v>174.5</v>
      </c>
      <c r="H76" s="5">
        <f t="shared" ref="H76:H78" si="68">(+D76+E76+F76)/12</f>
        <v>152.98972222222221</v>
      </c>
      <c r="I76" s="5">
        <f t="shared" si="67"/>
        <v>2163.3663888888887</v>
      </c>
      <c r="J76" s="4"/>
      <c r="K76" s="5">
        <v>15390.89</v>
      </c>
      <c r="L76" s="5">
        <v>0</v>
      </c>
      <c r="M76" s="5">
        <v>6459.63</v>
      </c>
      <c r="N76" s="5">
        <v>174.5</v>
      </c>
    </row>
    <row r="77" spans="1:14">
      <c r="A77" s="1">
        <v>43221</v>
      </c>
      <c r="B77" s="5">
        <f t="shared" ref="B77:B78" si="69">+$K$76/12</f>
        <v>1282.5741666666665</v>
      </c>
      <c r="C77" s="5">
        <f t="shared" ref="C77:C78" si="70">+$L$76</f>
        <v>0</v>
      </c>
      <c r="D77" s="5">
        <f t="shared" ref="D77:D78" si="71">+B77+C77</f>
        <v>1282.5741666666665</v>
      </c>
      <c r="E77" s="5">
        <f t="shared" si="58"/>
        <v>538.30250000000001</v>
      </c>
      <c r="F77" s="5">
        <v>15</v>
      </c>
      <c r="G77" s="5">
        <f t="shared" ref="G77:G78" si="72">+$N$76</f>
        <v>174.5</v>
      </c>
      <c r="H77" s="5">
        <f t="shared" si="68"/>
        <v>152.98972222222221</v>
      </c>
      <c r="I77" s="5">
        <f t="shared" si="67"/>
        <v>2163.3663888888887</v>
      </c>
      <c r="J77" s="4"/>
      <c r="K77" s="4"/>
      <c r="L77" s="4"/>
      <c r="M77" s="4"/>
      <c r="N77" s="4"/>
    </row>
    <row r="78" spans="1:14">
      <c r="A78" s="1">
        <v>43252</v>
      </c>
      <c r="B78" s="5">
        <f t="shared" si="69"/>
        <v>1282.5741666666665</v>
      </c>
      <c r="C78" s="5">
        <f t="shared" si="70"/>
        <v>0</v>
      </c>
      <c r="D78" s="5">
        <f t="shared" si="71"/>
        <v>1282.5741666666665</v>
      </c>
      <c r="E78" s="5">
        <f t="shared" si="58"/>
        <v>538.30250000000001</v>
      </c>
      <c r="F78" s="5">
        <v>15</v>
      </c>
      <c r="G78" s="5">
        <f t="shared" si="72"/>
        <v>174.5</v>
      </c>
      <c r="H78" s="5">
        <f t="shared" si="68"/>
        <v>152.98972222222221</v>
      </c>
      <c r="I78" s="5">
        <f t="shared" si="67"/>
        <v>2163.3663888888887</v>
      </c>
      <c r="J78" s="4"/>
      <c r="K78" s="4"/>
      <c r="L78" s="4"/>
      <c r="M78" s="4"/>
      <c r="N78" s="4"/>
    </row>
    <row r="81" spans="1:14" ht="21">
      <c r="A81" s="7" t="s">
        <v>13</v>
      </c>
      <c r="B81" s="8"/>
      <c r="C81" s="8"/>
      <c r="D81" s="8"/>
      <c r="E81" s="8"/>
      <c r="F81" s="8"/>
      <c r="G81" s="8"/>
      <c r="H81" s="8"/>
      <c r="I81" s="9"/>
    </row>
    <row r="82" spans="1:14">
      <c r="B82" s="2" t="s">
        <v>1</v>
      </c>
      <c r="C82" s="2" t="s">
        <v>3</v>
      </c>
      <c r="D82" s="2" t="s">
        <v>4</v>
      </c>
      <c r="E82" s="2" t="s">
        <v>2</v>
      </c>
      <c r="F82" s="2" t="s">
        <v>15</v>
      </c>
      <c r="G82" s="2" t="s">
        <v>5</v>
      </c>
      <c r="H82" s="2" t="s">
        <v>6</v>
      </c>
      <c r="I82" s="2" t="s">
        <v>7</v>
      </c>
      <c r="K82" s="3" t="s">
        <v>9</v>
      </c>
      <c r="L82" s="3" t="s">
        <v>3</v>
      </c>
      <c r="M82" s="3" t="s">
        <v>2</v>
      </c>
      <c r="N82" s="3" t="s">
        <v>5</v>
      </c>
    </row>
    <row r="84" spans="1:14">
      <c r="A84" s="1">
        <v>42979</v>
      </c>
      <c r="B84" s="5">
        <f>+$K$68/12</f>
        <v>1230.2658333333334</v>
      </c>
      <c r="C84" s="5">
        <f>+$L$68</f>
        <v>13.11</v>
      </c>
      <c r="D84" s="5">
        <f>+B84+C84</f>
        <v>1243.3758333333333</v>
      </c>
      <c r="E84" s="5">
        <f>+$M$68/12</f>
        <v>538.30250000000001</v>
      </c>
      <c r="F84" s="5"/>
      <c r="G84" s="5">
        <f>+$N$36</f>
        <v>164</v>
      </c>
      <c r="H84" s="5">
        <f>(+D84+E84)/12</f>
        <v>148.47319444444443</v>
      </c>
      <c r="I84" s="5">
        <f>SUM(D84:H84)</f>
        <v>2094.1515277777776</v>
      </c>
      <c r="J84" s="4"/>
      <c r="K84" s="5">
        <v>14763.19</v>
      </c>
      <c r="L84" s="5">
        <v>13.11</v>
      </c>
      <c r="M84" s="5">
        <v>6459.63</v>
      </c>
      <c r="N84" s="5">
        <v>164</v>
      </c>
    </row>
    <row r="85" spans="1:14">
      <c r="A85" s="1">
        <v>43009</v>
      </c>
      <c r="B85" s="5">
        <f t="shared" ref="B85:B90" si="73">+$K$68/12</f>
        <v>1230.2658333333334</v>
      </c>
      <c r="C85" s="5">
        <f t="shared" ref="C85:C90" si="74">+$L$68</f>
        <v>13.11</v>
      </c>
      <c r="D85" s="5">
        <f t="shared" ref="D85:D87" si="75">+B85+C85</f>
        <v>1243.3758333333333</v>
      </c>
      <c r="E85" s="5">
        <f t="shared" ref="E85:E94" si="76">+$M$68/12</f>
        <v>538.30250000000001</v>
      </c>
      <c r="F85" s="5"/>
      <c r="G85" s="5">
        <f t="shared" ref="G85:G90" si="77">+$N$36</f>
        <v>164</v>
      </c>
      <c r="H85" s="5">
        <f t="shared" ref="H85:H87" si="78">(+D85+E85)/12</f>
        <v>148.47319444444443</v>
      </c>
      <c r="I85" s="5">
        <f t="shared" ref="I85:I87" si="79">SUM(D85:H85)</f>
        <v>2094.1515277777776</v>
      </c>
      <c r="J85" s="4"/>
      <c r="K85" s="4"/>
      <c r="L85" s="4"/>
      <c r="M85" s="4"/>
      <c r="N85" s="4"/>
    </row>
    <row r="86" spans="1:14">
      <c r="A86" s="1">
        <v>43040</v>
      </c>
      <c r="B86" s="5">
        <f t="shared" si="73"/>
        <v>1230.2658333333334</v>
      </c>
      <c r="C86" s="5">
        <f t="shared" si="74"/>
        <v>13.11</v>
      </c>
      <c r="D86" s="5">
        <f t="shared" si="75"/>
        <v>1243.3758333333333</v>
      </c>
      <c r="E86" s="5">
        <f t="shared" si="76"/>
        <v>538.30250000000001</v>
      </c>
      <c r="F86" s="5"/>
      <c r="G86" s="5">
        <f t="shared" si="77"/>
        <v>164</v>
      </c>
      <c r="H86" s="5">
        <f t="shared" si="78"/>
        <v>148.47319444444443</v>
      </c>
      <c r="I86" s="5">
        <f t="shared" si="79"/>
        <v>2094.1515277777776</v>
      </c>
      <c r="J86" s="4"/>
      <c r="K86" s="4"/>
      <c r="L86" s="4"/>
      <c r="M86" s="4"/>
      <c r="N86" s="4"/>
    </row>
    <row r="87" spans="1:14">
      <c r="A87" s="1">
        <v>43070</v>
      </c>
      <c r="B87" s="5">
        <f t="shared" si="73"/>
        <v>1230.2658333333334</v>
      </c>
      <c r="C87" s="5">
        <f t="shared" si="74"/>
        <v>13.11</v>
      </c>
      <c r="D87" s="5">
        <f t="shared" si="75"/>
        <v>1243.3758333333333</v>
      </c>
      <c r="E87" s="5">
        <f t="shared" si="76"/>
        <v>538.30250000000001</v>
      </c>
      <c r="F87" s="5"/>
      <c r="G87" s="5">
        <f t="shared" si="77"/>
        <v>164</v>
      </c>
      <c r="H87" s="5">
        <f t="shared" si="78"/>
        <v>148.47319444444443</v>
      </c>
      <c r="I87" s="5">
        <f t="shared" si="79"/>
        <v>2094.1515277777776</v>
      </c>
      <c r="J87" s="4"/>
      <c r="K87" s="4"/>
      <c r="L87" s="4"/>
      <c r="M87" s="4"/>
      <c r="N87" s="4"/>
    </row>
    <row r="88" spans="1:14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>
      <c r="A89" s="1">
        <v>43101</v>
      </c>
      <c r="B89" s="5">
        <f t="shared" si="73"/>
        <v>1230.2658333333334</v>
      </c>
      <c r="C89" s="5">
        <f t="shared" si="74"/>
        <v>13.11</v>
      </c>
      <c r="D89" s="5">
        <f t="shared" ref="D89:D94" si="80">+B89+C89</f>
        <v>1243.3758333333333</v>
      </c>
      <c r="E89" s="5">
        <f t="shared" si="76"/>
        <v>538.30250000000001</v>
      </c>
      <c r="F89" s="5"/>
      <c r="G89" s="5">
        <f t="shared" si="77"/>
        <v>164</v>
      </c>
      <c r="H89" s="5">
        <f t="shared" ref="H89:H90" si="81">(+D89+E89)/12</f>
        <v>148.47319444444443</v>
      </c>
      <c r="I89" s="5">
        <f t="shared" ref="I89:I94" si="82">SUM(D89:H89)</f>
        <v>2094.1515277777776</v>
      </c>
      <c r="J89" s="4"/>
      <c r="K89" s="4"/>
      <c r="L89" s="4"/>
      <c r="M89" s="4"/>
      <c r="N89" s="4"/>
    </row>
    <row r="90" spans="1:14">
      <c r="A90" s="1">
        <v>43132</v>
      </c>
      <c r="B90" s="5">
        <f t="shared" si="73"/>
        <v>1230.2658333333334</v>
      </c>
      <c r="C90" s="5">
        <f t="shared" si="74"/>
        <v>13.11</v>
      </c>
      <c r="D90" s="5">
        <f t="shared" si="80"/>
        <v>1243.3758333333333</v>
      </c>
      <c r="E90" s="5">
        <f t="shared" si="76"/>
        <v>538.30250000000001</v>
      </c>
      <c r="F90" s="5"/>
      <c r="G90" s="5">
        <f t="shared" si="77"/>
        <v>164</v>
      </c>
      <c r="H90" s="5">
        <f t="shared" si="81"/>
        <v>148.47319444444443</v>
      </c>
      <c r="I90" s="5">
        <f t="shared" si="82"/>
        <v>2094.1515277777776</v>
      </c>
      <c r="J90" s="4"/>
      <c r="K90" s="4"/>
      <c r="L90" s="4"/>
      <c r="M90" s="4"/>
      <c r="N90" s="4"/>
    </row>
    <row r="91" spans="1:14">
      <c r="A91" s="1">
        <v>43160</v>
      </c>
      <c r="B91" s="5">
        <f>+$K$75/12</f>
        <v>1269.4658333333334</v>
      </c>
      <c r="C91" s="5">
        <f>+$L$75</f>
        <v>13.11</v>
      </c>
      <c r="D91" s="5">
        <f t="shared" si="80"/>
        <v>1282.5758333333333</v>
      </c>
      <c r="E91" s="5">
        <f t="shared" si="76"/>
        <v>538.30250000000001</v>
      </c>
      <c r="F91" s="5">
        <v>15</v>
      </c>
      <c r="G91" s="5">
        <f>+$N$75</f>
        <v>174.5</v>
      </c>
      <c r="H91" s="5">
        <f>(+D91+E91+F91)/12</f>
        <v>152.98986111111111</v>
      </c>
      <c r="I91" s="5">
        <f t="shared" si="82"/>
        <v>2163.3681944444443</v>
      </c>
      <c r="J91" s="4"/>
      <c r="K91" s="5">
        <v>15233.59</v>
      </c>
      <c r="L91" s="5">
        <v>13.11</v>
      </c>
      <c r="M91" s="5">
        <v>6459.63</v>
      </c>
      <c r="N91" s="5">
        <v>174.5</v>
      </c>
    </row>
    <row r="92" spans="1:14">
      <c r="A92" s="1">
        <v>43191</v>
      </c>
      <c r="B92" s="5">
        <f>+$K$76/12</f>
        <v>1282.5741666666665</v>
      </c>
      <c r="C92" s="5">
        <f>+$L$76</f>
        <v>0</v>
      </c>
      <c r="D92" s="5">
        <f t="shared" si="80"/>
        <v>1282.5741666666665</v>
      </c>
      <c r="E92" s="5">
        <f t="shared" si="76"/>
        <v>538.30250000000001</v>
      </c>
      <c r="F92" s="5">
        <v>15</v>
      </c>
      <c r="G92" s="5">
        <f>+$N$76</f>
        <v>174.5</v>
      </c>
      <c r="H92" s="5">
        <f t="shared" ref="H92:H94" si="83">(+D92+E92+F92)/12</f>
        <v>152.98972222222221</v>
      </c>
      <c r="I92" s="5">
        <f t="shared" si="82"/>
        <v>2163.3663888888887</v>
      </c>
      <c r="J92" s="4"/>
      <c r="K92" s="5">
        <v>15390.89</v>
      </c>
      <c r="L92" s="5">
        <v>0</v>
      </c>
      <c r="M92" s="5">
        <v>6459.63</v>
      </c>
      <c r="N92" s="5">
        <v>174.5</v>
      </c>
    </row>
    <row r="93" spans="1:14">
      <c r="A93" s="1">
        <v>43221</v>
      </c>
      <c r="B93" s="5">
        <f t="shared" ref="B93:B94" si="84">+$K$76/12</f>
        <v>1282.5741666666665</v>
      </c>
      <c r="C93" s="5">
        <f t="shared" ref="C93:C94" si="85">+$L$76</f>
        <v>0</v>
      </c>
      <c r="D93" s="5">
        <f t="shared" si="80"/>
        <v>1282.5741666666665</v>
      </c>
      <c r="E93" s="5">
        <f t="shared" si="76"/>
        <v>538.30250000000001</v>
      </c>
      <c r="F93" s="5">
        <v>15</v>
      </c>
      <c r="G93" s="5">
        <f t="shared" ref="G93:G94" si="86">+$N$76</f>
        <v>174.5</v>
      </c>
      <c r="H93" s="5">
        <f t="shared" si="83"/>
        <v>152.98972222222221</v>
      </c>
      <c r="I93" s="5">
        <f t="shared" si="82"/>
        <v>2163.3663888888887</v>
      </c>
      <c r="J93" s="4"/>
      <c r="K93" s="4"/>
      <c r="L93" s="4"/>
      <c r="M93" s="4"/>
      <c r="N93" s="4"/>
    </row>
    <row r="94" spans="1:14">
      <c r="A94" s="1">
        <v>43252</v>
      </c>
      <c r="B94" s="5">
        <f t="shared" si="84"/>
        <v>1282.5741666666665</v>
      </c>
      <c r="C94" s="5">
        <f t="shared" si="85"/>
        <v>0</v>
      </c>
      <c r="D94" s="5">
        <f t="shared" si="80"/>
        <v>1282.5741666666665</v>
      </c>
      <c r="E94" s="5">
        <f t="shared" si="76"/>
        <v>538.30250000000001</v>
      </c>
      <c r="F94" s="5">
        <v>15</v>
      </c>
      <c r="G94" s="5">
        <f t="shared" si="86"/>
        <v>174.5</v>
      </c>
      <c r="H94" s="5">
        <f t="shared" si="83"/>
        <v>152.98972222222221</v>
      </c>
      <c r="I94" s="5">
        <f t="shared" si="82"/>
        <v>2163.3663888888887</v>
      </c>
      <c r="J94" s="4"/>
      <c r="K94" s="4"/>
      <c r="L94" s="4"/>
      <c r="M94" s="4"/>
      <c r="N94" s="4"/>
    </row>
  </sheetData>
  <mergeCells count="6">
    <mergeCell ref="A81:I81"/>
    <mergeCell ref="A1:I1"/>
    <mergeCell ref="A17:I17"/>
    <mergeCell ref="A33:I33"/>
    <mergeCell ref="A65:I65"/>
    <mergeCell ref="A49:I49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1" sqref="I21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 CCNL 2017_2018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2018-07-17T20:25:23Z</dcterms:created>
  <dcterms:modified xsi:type="dcterms:W3CDTF">2019-07-04T18:14:39Z</dcterms:modified>
</cp:coreProperties>
</file>